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1 Финансовый отдел\ДОХОДЫ\2025 год\0_ПРОГНОЗ ДОХОДОВ 2026-2028\2_в минфин\"/>
    </mc:Choice>
  </mc:AlternateContent>
  <bookViews>
    <workbookView xWindow="480" yWindow="255" windowWidth="18195" windowHeight="11640"/>
  </bookViews>
  <sheets>
    <sheet name="неналоговые и гос.пошлина" sheetId="4" r:id="rId1"/>
  </sheets>
  <definedNames>
    <definedName name="_xlnm.Print_Titles" localSheetId="0">'неналоговые и гос.пошлина'!$7:$9</definedName>
    <definedName name="_xlnm.Print_Area" localSheetId="0">'неналоговые и гос.пошлина'!$A$1:$P$37</definedName>
  </definedNames>
  <calcPr calcId="162913"/>
</workbook>
</file>

<file path=xl/calcChain.xml><?xml version="1.0" encoding="utf-8"?>
<calcChain xmlns="http://schemas.openxmlformats.org/spreadsheetml/2006/main">
  <c r="P11" i="4" l="1"/>
  <c r="P12" i="4"/>
  <c r="P13" i="4"/>
  <c r="P14" i="4"/>
  <c r="P15" i="4"/>
  <c r="P16" i="4"/>
  <c r="P17" i="4"/>
  <c r="P18" i="4"/>
  <c r="P19" i="4"/>
  <c r="P20" i="4"/>
  <c r="P21" i="4"/>
  <c r="P22" i="4"/>
  <c r="N11" i="4"/>
  <c r="N12" i="4"/>
  <c r="N13" i="4"/>
  <c r="N14" i="4"/>
  <c r="N15" i="4"/>
  <c r="N16" i="4"/>
  <c r="N17" i="4"/>
  <c r="N18" i="4"/>
  <c r="N19" i="4"/>
  <c r="N20" i="4"/>
  <c r="N21" i="4"/>
  <c r="N22" i="4"/>
  <c r="L11" i="4"/>
  <c r="L12" i="4"/>
  <c r="L13" i="4"/>
  <c r="L14" i="4"/>
  <c r="L15" i="4"/>
  <c r="L16" i="4"/>
  <c r="L17" i="4"/>
  <c r="L18" i="4"/>
  <c r="L19" i="4"/>
  <c r="L20" i="4"/>
  <c r="L21" i="4"/>
  <c r="L22" i="4"/>
  <c r="J11" i="4" l="1"/>
  <c r="J12" i="4"/>
  <c r="J13" i="4"/>
  <c r="J14" i="4"/>
  <c r="J15" i="4"/>
  <c r="J16" i="4"/>
  <c r="J17" i="4"/>
  <c r="J18" i="4"/>
  <c r="J19" i="4"/>
  <c r="J20" i="4"/>
  <c r="J21" i="4"/>
  <c r="J22" i="4"/>
  <c r="I14" i="4"/>
  <c r="I13" i="4"/>
  <c r="I12" i="4"/>
  <c r="I11" i="4"/>
  <c r="G15" i="4" l="1"/>
  <c r="F11" i="4" l="1"/>
  <c r="F12" i="4"/>
  <c r="F13" i="4"/>
  <c r="F14" i="4"/>
  <c r="F15" i="4"/>
  <c r="F16" i="4"/>
  <c r="F17" i="4"/>
  <c r="F18" i="4"/>
  <c r="F19" i="4"/>
  <c r="F20" i="4"/>
  <c r="F21" i="4"/>
  <c r="F22" i="4"/>
  <c r="E23" i="4"/>
  <c r="E24" i="4"/>
  <c r="F24" i="4"/>
  <c r="G24" i="4"/>
  <c r="H24" i="4"/>
  <c r="I24" i="4"/>
  <c r="J24" i="4"/>
  <c r="K24" i="4"/>
  <c r="L24" i="4"/>
  <c r="M24" i="4"/>
  <c r="N24" i="4"/>
  <c r="O24" i="4"/>
  <c r="P24" i="4"/>
  <c r="D24" i="4"/>
  <c r="C24" i="4"/>
  <c r="O23" i="4"/>
  <c r="M23" i="4"/>
  <c r="K23" i="4"/>
  <c r="I23" i="4"/>
  <c r="H23" i="4"/>
  <c r="G23" i="4"/>
  <c r="D23" i="4"/>
  <c r="P10" i="4"/>
  <c r="N10" i="4"/>
  <c r="L10" i="4"/>
  <c r="J10" i="4"/>
  <c r="F10" i="4"/>
  <c r="N23" i="4" l="1"/>
  <c r="L23" i="4"/>
  <c r="P23" i="4"/>
  <c r="J23" i="4"/>
  <c r="F23" i="4"/>
</calcChain>
</file>

<file path=xl/sharedStrings.xml><?xml version="1.0" encoding="utf-8"?>
<sst xmlns="http://schemas.openxmlformats.org/spreadsheetml/2006/main" count="60" uniqueCount="60">
  <si>
    <t>№ п/п</t>
  </si>
  <si>
    <t>удельный вес (гр.1/гр.2*100) %</t>
  </si>
  <si>
    <t>тыс. рублей</t>
  </si>
  <si>
    <t>ИТОГО по коду доходов</t>
  </si>
  <si>
    <t>(наименование главного администратора доходов областного бюджета Новосибирской области)</t>
  </si>
  <si>
    <t>Оценка</t>
  </si>
  <si>
    <t>Прогноз</t>
  </si>
  <si>
    <t>Прогноз поступлений администрируемых доходов в областной бюджет Новосибирской области на очередной финансовый год и плановый период</t>
  </si>
  <si>
    <t>Факт</t>
  </si>
  <si>
    <t>Темп роста (гр.6/гр.2), %</t>
  </si>
  <si>
    <t>Темп роста (гр.8/гр.6), %</t>
  </si>
  <si>
    <t>Темп роста (гр.10/гр.8),%</t>
  </si>
  <si>
    <t>Темп роста (гр.12/гр.10), %</t>
  </si>
  <si>
    <t>Код доходов</t>
  </si>
  <si>
    <t>Наименование дохода</t>
  </si>
  <si>
    <t>Приложение</t>
  </si>
  <si>
    <t xml:space="preserve">                                             (подпись)                                                    (расшифровка подписи)</t>
  </si>
  <si>
    <t>2026 год</t>
  </si>
  <si>
    <t>2027 год</t>
  </si>
  <si>
    <t>факт 5 месяцев 2024 года</t>
  </si>
  <si>
    <t xml:space="preserve">план на 2025 год </t>
  </si>
  <si>
    <t>факт 5 месяцев 2025 года</t>
  </si>
  <si>
    <t>ожид. поступ. 2025 года</t>
  </si>
  <si>
    <t>2028 год</t>
  </si>
  <si>
    <t>СПРАВОЧНО: Информация о доходах государственных казенных учреждений Новосибирской области от оказания платных услуг для отражения соответствующих плановых назначений в расходной части бюджета на 2026-2028 годы в соответствии с Постановлением Правительства НСО от 29.01.2019 № 11-п</t>
  </si>
  <si>
    <t>"_____" ____________________ 2025 г.</t>
  </si>
  <si>
    <t>факт 2024 года</t>
  </si>
  <si>
    <t>Министерство образования Новосибирской области</t>
  </si>
  <si>
    <t>Государственная пошлина за совершение действий, связанных с лицензированием, с проведением аттестации в случаях, если такая аттестация предусмотрена законодательством Российской Федерации, зачисляемая в бюджеты субъектов Российской Федерации</t>
  </si>
  <si>
    <t>136 1 08 07082 01 0000 110</t>
  </si>
  <si>
    <t xml:space="preserve">Государственная пошлина за действия органов исполнительной власти субъектов Российской Федерации, связанные с государственной аккредитацией образовательных учреждений, осуществляемой в пределах переданных полномочий Российской Федерации в области образования </t>
  </si>
  <si>
    <t>136 1 08 07380 01 0000 110</t>
  </si>
  <si>
    <t xml:space="preserve">Государственная пошлина за действия органов исполнительной власти субъектов Российской Федерации по проставлению апостиля на документах государственного образца об образовании, об ученых степенях и ученых званиях в пределах переданных полномочий Российской Федерации в области образования </t>
  </si>
  <si>
    <t>136 1 08 07390 01 0000 110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</si>
  <si>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</t>
  </si>
  <si>
    <t>136 1 11 05032 02 0000 120</t>
  </si>
  <si>
    <t xml:space="preserve">Прочие доходы от оказания платных услуг (работ) получателями средств бюджетов субъектов Российской Федерации </t>
  </si>
  <si>
    <t xml:space="preserve">
136 1 13 01992 020000 130</t>
  </si>
  <si>
    <t>Прочие доходы от компенсации затрат бюджетов субъектов Российской Федерации</t>
  </si>
  <si>
    <t>136 1 13 02992 02 0000 130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</si>
  <si>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</si>
  <si>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136 1 16 01053 01 0000 140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</si>
  <si>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</si>
  <si>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136 1 16 01193 01 0000 140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</si>
  <si>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контрактом, заключенным государственным органом субъекта Российской Федерации, казенным учреждением субъекта Российской Федерации</t>
  </si>
  <si>
    <t>136 1 16 07010 02 0000 140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</si>
  <si>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органом субъекта РФ, казенным учреждением субъекта РФ</t>
  </si>
  <si>
    <t>136 1 16 07090 02 0000 140</t>
  </si>
  <si>
    <t>Возмещение ущерба при возникновении страховых случаев, когда выгодоприобретателями выступают получатели средств бюджета субъекта Российской Федерации</t>
  </si>
  <si>
    <t>136 1 16 10021 02 0000 140</t>
  </si>
  <si>
    <t>Невыясненные поступления, зачисляемые в бюджеты субъектов Российской Федерации*</t>
  </si>
  <si>
    <t>136 1 17 01020 02 0000 100</t>
  </si>
  <si>
    <t>Платежи в целях возмещения убытков, причиненных уклонением от заключения с государственным органом субъекта Российской Федерации (казенным учреждением субъекта Российской Федерации) государственного контракта, а также иные денежные средства, подлежащие зачислению в бюджет субъекта Российской Федерации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государственного контракта, финансируемого за счет средств дорожного фонда субъекта Российской Федерации)</t>
  </si>
  <si>
    <t>136 1 16 10056 02 0000 140</t>
  </si>
  <si>
    <t>*</t>
  </si>
  <si>
    <t>Справочно (невыясненные поступления в соответствии с данными бюджетной отчетности)</t>
  </si>
  <si>
    <r>
      <t xml:space="preserve">Министр _______________________                                           </t>
    </r>
    <r>
      <rPr>
        <u/>
        <sz val="10"/>
        <color theme="1"/>
        <rFont val="Times New Roman"/>
        <family val="1"/>
        <charset val="204"/>
      </rPr>
      <t xml:space="preserve">   М.Н. Жафярова</t>
    </r>
  </si>
  <si>
    <t>Исполнитель _______________________    _________________Куян М.А.______</t>
  </si>
  <si>
    <t xml:space="preserve">                                            (подпись)                                        (расшифровка подписи Ф.И.О.)</t>
  </si>
  <si>
    <t>тел. 238-73-67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</si>
</sst>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%"/>
  </numFmts>
  <fonts count="25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8"/>
      <color indexed="23"/>
      <name val="Calibri"/>
      <family val="2"/>
      <charset val="204"/>
      <scheme val="minor"/>
    </font>
    <font>
      <sz val="11"/>
      <color indexed="6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i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theme="0" tint="-0.249977111117893"/>
      <name val="Times New Roman"/>
      <family val="1"/>
      <charset val="204"/>
    </font>
    <font>
      <u/>
      <sz val="10"/>
      <color theme="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darkDown">
        <fgColor indexed="10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8F8F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5">
    <xf numFmtId="0" fontId="0" fillId="0" borderId="0"/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2" borderId="1" applyNumberFormat="0">
      <alignment horizontal="right" vertical="top"/>
    </xf>
    <xf numFmtId="49" fontId="4" fillId="3" borderId="1">
      <alignment horizontal="left" vertical="top"/>
    </xf>
    <xf numFmtId="49" fontId="5" fillId="0" borderId="1">
      <alignment horizontal="left" vertical="top"/>
    </xf>
    <xf numFmtId="0" fontId="4" fillId="4" borderId="1">
      <alignment horizontal="left" vertical="top" wrapText="1"/>
    </xf>
    <xf numFmtId="0" fontId="5" fillId="0" borderId="1">
      <alignment horizontal="left" vertical="top" wrapText="1"/>
    </xf>
    <xf numFmtId="0" fontId="4" fillId="5" borderId="1">
      <alignment horizontal="left" vertical="top" wrapText="1"/>
    </xf>
    <xf numFmtId="0" fontId="4" fillId="6" borderId="1">
      <alignment horizontal="left" vertical="top" wrapText="1"/>
    </xf>
    <xf numFmtId="0" fontId="4" fillId="7" borderId="1">
      <alignment horizontal="left" vertical="top" wrapText="1"/>
    </xf>
    <xf numFmtId="0" fontId="4" fillId="8" borderId="1">
      <alignment horizontal="left" vertical="top" wrapText="1"/>
    </xf>
    <xf numFmtId="0" fontId="4" fillId="0" borderId="1">
      <alignment horizontal="left" vertical="top" wrapText="1"/>
    </xf>
    <xf numFmtId="0" fontId="6" fillId="0" borderId="0">
      <alignment horizontal="left" vertical="top"/>
    </xf>
    <xf numFmtId="0" fontId="3" fillId="0" borderId="0"/>
    <xf numFmtId="0" fontId="4" fillId="4" borderId="2" applyNumberFormat="0">
      <alignment horizontal="right" vertical="top"/>
    </xf>
    <xf numFmtId="0" fontId="4" fillId="5" borderId="2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6" borderId="2" applyNumberFormat="0">
      <alignment horizontal="right" vertical="top"/>
    </xf>
    <xf numFmtId="0" fontId="4" fillId="0" borderId="1" applyNumberFormat="0">
      <alignment horizontal="right" vertical="top"/>
    </xf>
    <xf numFmtId="49" fontId="7" fillId="9" borderId="1">
      <alignment horizontal="left" vertical="top" wrapText="1"/>
    </xf>
    <xf numFmtId="49" fontId="8" fillId="0" borderId="1">
      <alignment horizontal="left" vertical="top" wrapText="1"/>
    </xf>
    <xf numFmtId="0" fontId="4" fillId="8" borderId="1">
      <alignment horizontal="left" vertical="top" wrapText="1"/>
    </xf>
    <xf numFmtId="0" fontId="4" fillId="0" borderId="1">
      <alignment horizontal="left" vertical="top" wrapText="1"/>
    </xf>
  </cellStyleXfs>
  <cellXfs count="61">
    <xf numFmtId="0" fontId="0" fillId="0" borderId="0" xfId="0"/>
    <xf numFmtId="0" fontId="0" fillId="0" borderId="0" xfId="0"/>
    <xf numFmtId="0" fontId="1" fillId="0" borderId="0" xfId="14" applyFont="1" applyAlignment="1">
      <alignment horizontal="left" vertical="center" wrapText="1"/>
    </xf>
    <xf numFmtId="0" fontId="0" fillId="0" borderId="0" xfId="0" applyFill="1" applyBorder="1"/>
    <xf numFmtId="0" fontId="11" fillId="0" borderId="0" xfId="0" applyFont="1" applyAlignment="1">
      <alignment wrapText="1"/>
    </xf>
    <xf numFmtId="0" fontId="0" fillId="0" borderId="0" xfId="0" applyAlignment="1">
      <alignment horizontal="left" vertical="center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 vertical="center" wrapText="1"/>
    </xf>
    <xf numFmtId="0" fontId="10" fillId="0" borderId="0" xfId="0" applyFont="1" applyBorder="1" applyAlignment="1">
      <alignment horizontal="center" wrapText="1"/>
    </xf>
    <xf numFmtId="0" fontId="1" fillId="0" borderId="0" xfId="14" applyFont="1" applyFill="1" applyBorder="1" applyAlignment="1">
      <alignment horizontal="center" vertical="center" wrapText="1"/>
    </xf>
    <xf numFmtId="164" fontId="1" fillId="0" borderId="0" xfId="14" applyNumberFormat="1" applyFont="1" applyFill="1" applyBorder="1" applyAlignment="1">
      <alignment horizontal="right" vertical="center" wrapText="1"/>
    </xf>
    <xf numFmtId="164" fontId="2" fillId="0" borderId="0" xfId="14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1" xfId="14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0" fillId="0" borderId="0" xfId="0" applyFont="1"/>
    <xf numFmtId="0" fontId="2" fillId="0" borderId="1" xfId="14" applyFont="1" applyBorder="1" applyAlignment="1">
      <alignment horizontal="center" vertical="center" wrapText="1"/>
    </xf>
    <xf numFmtId="0" fontId="0" fillId="0" borderId="0" xfId="0" applyAlignment="1">
      <alignment horizontal="right" wrapText="1"/>
    </xf>
    <xf numFmtId="0" fontId="9" fillId="0" borderId="0" xfId="0" applyFont="1"/>
    <xf numFmtId="49" fontId="9" fillId="0" borderId="0" xfId="0" applyNumberFormat="1" applyFont="1"/>
    <xf numFmtId="0" fontId="1" fillId="0" borderId="1" xfId="14" applyFont="1" applyBorder="1" applyAlignment="1">
      <alignment horizontal="center" vertical="center" wrapText="1"/>
    </xf>
    <xf numFmtId="164" fontId="2" fillId="12" borderId="1" xfId="14" applyNumberFormat="1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left" vertical="center" wrapText="1"/>
    </xf>
    <xf numFmtId="0" fontId="16" fillId="13" borderId="5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/>
    </xf>
    <xf numFmtId="164" fontId="16" fillId="0" borderId="1" xfId="14" applyNumberFormat="1" applyFont="1" applyFill="1" applyBorder="1" applyAlignment="1">
      <alignment horizontal="right" vertical="center" wrapText="1"/>
    </xf>
    <xf numFmtId="165" fontId="16" fillId="10" borderId="1" xfId="14" applyNumberFormat="1" applyFont="1" applyFill="1" applyBorder="1" applyAlignment="1">
      <alignment horizontal="right" vertical="center" wrapText="1"/>
    </xf>
    <xf numFmtId="164" fontId="16" fillId="10" borderId="1" xfId="14" applyNumberFormat="1" applyFont="1" applyFill="1" applyBorder="1" applyAlignment="1">
      <alignment horizontal="right" vertical="center" wrapText="1"/>
    </xf>
    <xf numFmtId="164" fontId="18" fillId="14" borderId="1" xfId="14" applyNumberFormat="1" applyFont="1" applyFill="1" applyBorder="1" applyAlignment="1">
      <alignment horizontal="right" vertical="center" wrapText="1"/>
    </xf>
    <xf numFmtId="164" fontId="18" fillId="11" borderId="9" xfId="14" applyNumberFormat="1" applyFont="1" applyFill="1" applyBorder="1" applyAlignment="1">
      <alignment horizontal="right"/>
    </xf>
    <xf numFmtId="165" fontId="18" fillId="11" borderId="9" xfId="14" applyNumberFormat="1" applyFont="1" applyFill="1" applyBorder="1" applyAlignment="1">
      <alignment horizontal="right" wrapText="1"/>
    </xf>
    <xf numFmtId="164" fontId="18" fillId="11" borderId="9" xfId="14" applyNumberFormat="1" applyFont="1" applyFill="1" applyBorder="1" applyAlignment="1">
      <alignment horizontal="right" wrapText="1"/>
    </xf>
    <xf numFmtId="165" fontId="18" fillId="11" borderId="10" xfId="14" applyNumberFormat="1" applyFont="1" applyFill="1" applyBorder="1" applyAlignment="1">
      <alignment horizontal="right" wrapText="1"/>
    </xf>
    <xf numFmtId="0" fontId="21" fillId="0" borderId="1" xfId="0" applyFont="1" applyFill="1" applyBorder="1" applyAlignment="1">
      <alignment horizontal="center" vertical="center" wrapText="1"/>
    </xf>
    <xf numFmtId="164" fontId="22" fillId="10" borderId="1" xfId="14" applyNumberFormat="1" applyFont="1" applyFill="1" applyBorder="1" applyAlignment="1">
      <alignment horizontal="right" vertical="center" wrapText="1"/>
    </xf>
    <xf numFmtId="165" fontId="23" fillId="10" borderId="1" xfId="14" applyNumberFormat="1" applyFont="1" applyFill="1" applyBorder="1" applyAlignment="1">
      <alignment horizontal="right" vertical="center" wrapText="1"/>
    </xf>
    <xf numFmtId="165" fontId="22" fillId="10" borderId="1" xfId="14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center" wrapText="1"/>
    </xf>
    <xf numFmtId="0" fontId="0" fillId="0" borderId="0" xfId="0" applyAlignment="1"/>
    <xf numFmtId="0" fontId="0" fillId="0" borderId="0" xfId="0" applyBorder="1" applyAlignment="1"/>
    <xf numFmtId="165" fontId="16" fillId="0" borderId="1" xfId="14" applyNumberFormat="1" applyFont="1" applyFill="1" applyBorder="1" applyAlignment="1">
      <alignment horizontal="right" vertical="center" wrapText="1"/>
    </xf>
    <xf numFmtId="165" fontId="16" fillId="0" borderId="7" xfId="14" applyNumberFormat="1" applyFont="1" applyFill="1" applyBorder="1" applyAlignment="1">
      <alignment horizontal="right" vertical="center" wrapText="1"/>
    </xf>
    <xf numFmtId="165" fontId="23" fillId="0" borderId="7" xfId="14" applyNumberFormat="1" applyFont="1" applyFill="1" applyBorder="1" applyAlignment="1">
      <alignment horizontal="right" vertical="center" wrapText="1"/>
    </xf>
    <xf numFmtId="0" fontId="9" fillId="0" borderId="0" xfId="0" applyFont="1" applyAlignment="1"/>
    <xf numFmtId="0" fontId="9" fillId="0" borderId="0" xfId="0" applyFont="1" applyAlignment="1">
      <alignment horizontal="left"/>
    </xf>
    <xf numFmtId="0" fontId="13" fillId="0" borderId="0" xfId="0" applyFont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" fillId="0" borderId="1" xfId="14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2" fillId="0" borderId="0" xfId="0" applyFont="1" applyBorder="1" applyAlignment="1">
      <alignment horizontal="right" wrapText="1"/>
    </xf>
    <xf numFmtId="0" fontId="19" fillId="11" borderId="8" xfId="0" applyFont="1" applyFill="1" applyBorder="1" applyAlignment="1">
      <alignment wrapText="1"/>
    </xf>
    <xf numFmtId="0" fontId="19" fillId="11" borderId="9" xfId="0" applyFont="1" applyFill="1" applyBorder="1" applyAlignment="1">
      <alignment wrapText="1"/>
    </xf>
    <xf numFmtId="0" fontId="11" fillId="0" borderId="9" xfId="0" applyFont="1" applyBorder="1" applyAlignment="1">
      <alignment wrapText="1"/>
    </xf>
    <xf numFmtId="0" fontId="20" fillId="0" borderId="1" xfId="0" applyFont="1" applyBorder="1" applyAlignment="1">
      <alignment horizontal="left" vertical="top" wrapText="1"/>
    </xf>
  </cellXfs>
  <cellStyles count="25">
    <cellStyle name="Данные (редактируемые)" xfId="1"/>
    <cellStyle name="Данные (только для чтения)" xfId="2"/>
    <cellStyle name="Данные для удаления" xfId="3"/>
    <cellStyle name="Заголовки полей" xfId="4"/>
    <cellStyle name="Заголовки полей [печать]" xfId="5"/>
    <cellStyle name="Заголовок меры" xfId="6"/>
    <cellStyle name="Заголовок показателя [печать]" xfId="7"/>
    <cellStyle name="Заголовок показателя константы" xfId="8"/>
    <cellStyle name="Заголовок результата расчета" xfId="9"/>
    <cellStyle name="Заголовок свободного показателя" xfId="10"/>
    <cellStyle name="Значение фильтра" xfId="11"/>
    <cellStyle name="Значение фильтра [печать]" xfId="12"/>
    <cellStyle name="Информация о задаче" xfId="13"/>
    <cellStyle name="Обычный" xfId="0" builtinId="0"/>
    <cellStyle name="Обычный 2" xfId="14"/>
    <cellStyle name="Отдельная ячейка" xfId="15"/>
    <cellStyle name="Отдельная ячейка - константа" xfId="16"/>
    <cellStyle name="Отдельная ячейка - константа [печать]" xfId="17"/>
    <cellStyle name="Отдельная ячейка [печать]" xfId="18"/>
    <cellStyle name="Отдельная ячейка-результат" xfId="19"/>
    <cellStyle name="Отдельная ячейка-результат [печать]" xfId="20"/>
    <cellStyle name="Свойства элементов измерения" xfId="21"/>
    <cellStyle name="Свойства элементов измерения [печать]" xfId="22"/>
    <cellStyle name="Элементы осей" xfId="23"/>
    <cellStyle name="Элементы осей [печать]" xfId="24"/>
  </cellStyles>
  <dxfs count="0"/>
  <tableStyles count="0" defaultTableStyle="TableStyleMedium2" defaultPivotStyle="PivotStyleLight16"/>
  <colors>
    <mruColors>
      <color rgb="FFF8F8F8"/>
      <color rgb="FFEEEEEE"/>
      <color rgb="FFADB1B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7"/>
  <sheetViews>
    <sheetView tabSelected="1" view="pageBreakPreview" topLeftCell="A19" zoomScaleNormal="100" zoomScaleSheetLayoutView="100" workbookViewId="0">
      <selection activeCell="E20" sqref="E20"/>
    </sheetView>
  </sheetViews>
  <sheetFormatPr defaultRowHeight="15" x14ac:dyDescent="0.25"/>
  <cols>
    <col min="1" max="1" width="3.85546875" style="1" customWidth="1"/>
    <col min="2" max="2" width="60.28515625" style="1" customWidth="1"/>
    <col min="3" max="3" width="29.140625" style="1" customWidth="1"/>
    <col min="4" max="5" width="11.7109375" style="1" customWidth="1"/>
    <col min="6" max="6" width="12.7109375" style="1" customWidth="1"/>
    <col min="7" max="7" width="12.7109375" style="6" customWidth="1"/>
    <col min="8" max="8" width="12.7109375" style="1" customWidth="1"/>
    <col min="9" max="9" width="11.7109375" style="1" customWidth="1"/>
    <col min="10" max="10" width="11.7109375" style="6" customWidth="1"/>
    <col min="11" max="11" width="11.7109375" style="1" customWidth="1"/>
    <col min="12" max="12" width="11.7109375" style="6" customWidth="1"/>
    <col min="13" max="13" width="11.7109375" style="1" customWidth="1"/>
    <col min="14" max="14" width="11.7109375" style="6" customWidth="1"/>
    <col min="15" max="17" width="11.7109375" style="1" customWidth="1"/>
    <col min="18" max="16384" width="9.140625" style="1"/>
  </cols>
  <sheetData>
    <row r="1" spans="1:29" s="6" customFormat="1" x14ac:dyDescent="0.25">
      <c r="P1" s="20" t="s">
        <v>15</v>
      </c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</row>
    <row r="2" spans="1:29" ht="39.75" customHeight="1" x14ac:dyDescent="0.25">
      <c r="A2" s="50" t="s">
        <v>7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15"/>
      <c r="R2" s="15"/>
    </row>
    <row r="3" spans="1:29" ht="15" customHeight="1" x14ac:dyDescent="0.25">
      <c r="M3" s="9"/>
      <c r="N3" s="9"/>
    </row>
    <row r="4" spans="1:29" s="6" customFormat="1" ht="15" customHeight="1" x14ac:dyDescent="0.25">
      <c r="B4" s="51" t="s">
        <v>27</v>
      </c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14"/>
    </row>
    <row r="5" spans="1:29" s="6" customFormat="1" ht="15" customHeight="1" x14ac:dyDescent="0.25">
      <c r="B5" s="54" t="s">
        <v>4</v>
      </c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13"/>
      <c r="Q5" s="13"/>
    </row>
    <row r="6" spans="1:29" s="6" customFormat="1" ht="15" customHeight="1" x14ac:dyDescent="0.25">
      <c r="B6" s="16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56" t="s">
        <v>2</v>
      </c>
      <c r="O6" s="56"/>
      <c r="P6" s="56"/>
      <c r="Q6" s="17"/>
    </row>
    <row r="7" spans="1:29" s="6" customFormat="1" ht="15" customHeight="1" x14ac:dyDescent="0.25">
      <c r="A7" s="52" t="s">
        <v>0</v>
      </c>
      <c r="B7" s="52" t="s">
        <v>14</v>
      </c>
      <c r="C7" s="52" t="s">
        <v>13</v>
      </c>
      <c r="D7" s="53" t="s">
        <v>8</v>
      </c>
      <c r="E7" s="53"/>
      <c r="F7" s="53"/>
      <c r="G7" s="53"/>
      <c r="H7" s="53"/>
      <c r="I7" s="53" t="s">
        <v>5</v>
      </c>
      <c r="J7" s="53"/>
      <c r="K7" s="53" t="s">
        <v>6</v>
      </c>
      <c r="L7" s="53"/>
      <c r="M7" s="53"/>
      <c r="N7" s="53"/>
      <c r="O7" s="53"/>
      <c r="P7" s="53"/>
    </row>
    <row r="8" spans="1:29" ht="38.25" x14ac:dyDescent="0.25">
      <c r="A8" s="52"/>
      <c r="B8" s="52"/>
      <c r="C8" s="52"/>
      <c r="D8" s="18" t="s">
        <v>19</v>
      </c>
      <c r="E8" s="18" t="s">
        <v>26</v>
      </c>
      <c r="F8" s="18" t="s">
        <v>1</v>
      </c>
      <c r="G8" s="18" t="s">
        <v>20</v>
      </c>
      <c r="H8" s="18" t="s">
        <v>21</v>
      </c>
      <c r="I8" s="21" t="s">
        <v>22</v>
      </c>
      <c r="J8" s="18" t="s">
        <v>9</v>
      </c>
      <c r="K8" s="26" t="s">
        <v>17</v>
      </c>
      <c r="L8" s="18" t="s">
        <v>10</v>
      </c>
      <c r="M8" s="26" t="s">
        <v>18</v>
      </c>
      <c r="N8" s="18" t="s">
        <v>11</v>
      </c>
      <c r="O8" s="26" t="s">
        <v>23</v>
      </c>
      <c r="P8" s="18" t="s">
        <v>12</v>
      </c>
      <c r="Q8" s="3"/>
    </row>
    <row r="9" spans="1:29" x14ac:dyDescent="0.25">
      <c r="A9" s="52"/>
      <c r="B9" s="52"/>
      <c r="C9" s="52"/>
      <c r="D9" s="18">
        <v>1</v>
      </c>
      <c r="E9" s="18">
        <v>2</v>
      </c>
      <c r="F9" s="18">
        <v>3</v>
      </c>
      <c r="G9" s="18">
        <v>4</v>
      </c>
      <c r="H9" s="18">
        <v>5</v>
      </c>
      <c r="I9" s="18">
        <v>6</v>
      </c>
      <c r="J9" s="18">
        <v>7</v>
      </c>
      <c r="K9" s="25">
        <v>8</v>
      </c>
      <c r="L9" s="25">
        <v>9</v>
      </c>
      <c r="M9" s="25">
        <v>10</v>
      </c>
      <c r="N9" s="25">
        <v>11</v>
      </c>
      <c r="O9" s="25">
        <v>12</v>
      </c>
      <c r="P9" s="25">
        <v>13</v>
      </c>
      <c r="Q9" s="10"/>
    </row>
    <row r="10" spans="1:29" ht="78.75" x14ac:dyDescent="0.25">
      <c r="A10" s="29">
        <v>1</v>
      </c>
      <c r="B10" s="27" t="s">
        <v>28</v>
      </c>
      <c r="C10" s="28" t="s">
        <v>29</v>
      </c>
      <c r="D10" s="30">
        <v>0</v>
      </c>
      <c r="E10" s="30">
        <v>0</v>
      </c>
      <c r="F10" s="40" t="e">
        <f>D10/E10*100%</f>
        <v>#DIV/0!</v>
      </c>
      <c r="G10" s="32">
        <v>0</v>
      </c>
      <c r="H10" s="30">
        <v>0</v>
      </c>
      <c r="I10" s="30">
        <v>0</v>
      </c>
      <c r="J10" s="40" t="e">
        <f>I10/E10*100%</f>
        <v>#DIV/0!</v>
      </c>
      <c r="K10" s="33">
        <v>0</v>
      </c>
      <c r="L10" s="40" t="e">
        <f>K10/I10*100%</f>
        <v>#DIV/0!</v>
      </c>
      <c r="M10" s="33">
        <v>0</v>
      </c>
      <c r="N10" s="40" t="e">
        <f>M10/K10*100%</f>
        <v>#DIV/0!</v>
      </c>
      <c r="O10" s="33">
        <v>0</v>
      </c>
      <c r="P10" s="40" t="e">
        <f>O10/M10*100%</f>
        <v>#DIV/0!</v>
      </c>
      <c r="Q10" s="11"/>
    </row>
    <row r="11" spans="1:29" ht="94.5" x14ac:dyDescent="0.25">
      <c r="A11" s="29">
        <v>2</v>
      </c>
      <c r="B11" s="27" t="s">
        <v>30</v>
      </c>
      <c r="C11" s="28" t="s">
        <v>31</v>
      </c>
      <c r="D11" s="30">
        <v>137.9</v>
      </c>
      <c r="E11" s="30">
        <v>248.9</v>
      </c>
      <c r="F11" s="31">
        <f t="shared" ref="F11:F22" si="0">D11/E11*100%</f>
        <v>0.55403776617115308</v>
      </c>
      <c r="G11" s="32">
        <v>595</v>
      </c>
      <c r="H11" s="30">
        <v>444</v>
      </c>
      <c r="I11" s="30">
        <f>G11</f>
        <v>595</v>
      </c>
      <c r="J11" s="31">
        <f t="shared" ref="J11:J22" si="1">I11/E11*100%</f>
        <v>2.3905182804339091</v>
      </c>
      <c r="K11" s="33">
        <v>583</v>
      </c>
      <c r="L11" s="45">
        <f t="shared" ref="L11:L22" si="2">K11/I11*100%</f>
        <v>0.9798319327731092</v>
      </c>
      <c r="M11" s="33">
        <v>603</v>
      </c>
      <c r="N11" s="45">
        <f t="shared" ref="N11:N22" si="3">M11/K11*100%</f>
        <v>1.0343053173241852</v>
      </c>
      <c r="O11" s="33">
        <v>545</v>
      </c>
      <c r="P11" s="46">
        <f t="shared" ref="P11:P22" si="4">O11/M11*100%</f>
        <v>0.90381426202321724</v>
      </c>
      <c r="Q11" s="11"/>
    </row>
    <row r="12" spans="1:29" s="6" customFormat="1" ht="110.25" x14ac:dyDescent="0.25">
      <c r="A12" s="29">
        <v>3</v>
      </c>
      <c r="B12" s="27" t="s">
        <v>32</v>
      </c>
      <c r="C12" s="28" t="s">
        <v>33</v>
      </c>
      <c r="D12" s="30">
        <v>772.5</v>
      </c>
      <c r="E12" s="30">
        <v>1882.5</v>
      </c>
      <c r="F12" s="31">
        <f t="shared" si="0"/>
        <v>0.41035856573705182</v>
      </c>
      <c r="G12" s="32">
        <v>2550</v>
      </c>
      <c r="H12" s="30">
        <v>679.2</v>
      </c>
      <c r="I12" s="30">
        <f>G12</f>
        <v>2550</v>
      </c>
      <c r="J12" s="31">
        <f t="shared" si="1"/>
        <v>1.3545816733067728</v>
      </c>
      <c r="K12" s="33">
        <v>2000</v>
      </c>
      <c r="L12" s="45">
        <f t="shared" si="2"/>
        <v>0.78431372549019607</v>
      </c>
      <c r="M12" s="33">
        <v>2000</v>
      </c>
      <c r="N12" s="45">
        <f t="shared" si="3"/>
        <v>1</v>
      </c>
      <c r="O12" s="33">
        <v>1395</v>
      </c>
      <c r="P12" s="46">
        <f t="shared" si="4"/>
        <v>0.69750000000000001</v>
      </c>
      <c r="Q12" s="11"/>
    </row>
    <row r="13" spans="1:29" s="6" customFormat="1" ht="94.5" x14ac:dyDescent="0.25">
      <c r="A13" s="29">
        <v>4</v>
      </c>
      <c r="B13" s="27" t="s">
        <v>34</v>
      </c>
      <c r="C13" s="28" t="s">
        <v>35</v>
      </c>
      <c r="D13" s="30">
        <v>57.45</v>
      </c>
      <c r="E13" s="30">
        <v>158</v>
      </c>
      <c r="F13" s="31">
        <f t="shared" si="0"/>
        <v>0.36360759493670886</v>
      </c>
      <c r="G13" s="32">
        <v>172.4</v>
      </c>
      <c r="H13" s="30">
        <v>71.8</v>
      </c>
      <c r="I13" s="30">
        <f>G13</f>
        <v>172.4</v>
      </c>
      <c r="J13" s="31">
        <f t="shared" si="1"/>
        <v>1.0911392405063292</v>
      </c>
      <c r="K13" s="33">
        <v>86.2</v>
      </c>
      <c r="L13" s="45">
        <f t="shared" si="2"/>
        <v>0.5</v>
      </c>
      <c r="M13" s="33">
        <v>0</v>
      </c>
      <c r="N13" s="45">
        <f t="shared" si="3"/>
        <v>0</v>
      </c>
      <c r="O13" s="33">
        <v>0</v>
      </c>
      <c r="P13" s="47" t="e">
        <f t="shared" si="4"/>
        <v>#DIV/0!</v>
      </c>
      <c r="Q13" s="11"/>
    </row>
    <row r="14" spans="1:29" s="6" customFormat="1" ht="47.25" x14ac:dyDescent="0.25">
      <c r="A14" s="29">
        <v>5</v>
      </c>
      <c r="B14" s="27" t="s">
        <v>36</v>
      </c>
      <c r="C14" s="28" t="s">
        <v>37</v>
      </c>
      <c r="D14" s="30">
        <v>5807.3</v>
      </c>
      <c r="E14" s="30">
        <v>9680.2999999999993</v>
      </c>
      <c r="F14" s="31">
        <f t="shared" si="0"/>
        <v>0.59990909372643419</v>
      </c>
      <c r="G14" s="32">
        <v>9000</v>
      </c>
      <c r="H14" s="30">
        <v>6421.8</v>
      </c>
      <c r="I14" s="30">
        <f>G14</f>
        <v>9000</v>
      </c>
      <c r="J14" s="31">
        <f t="shared" si="1"/>
        <v>0.92972325237854203</v>
      </c>
      <c r="K14" s="33">
        <v>10000</v>
      </c>
      <c r="L14" s="45">
        <f t="shared" si="2"/>
        <v>1.1111111111111112</v>
      </c>
      <c r="M14" s="33">
        <v>10000</v>
      </c>
      <c r="N14" s="45">
        <f t="shared" si="3"/>
        <v>1</v>
      </c>
      <c r="O14" s="33">
        <v>10000</v>
      </c>
      <c r="P14" s="46">
        <f t="shared" si="4"/>
        <v>1</v>
      </c>
      <c r="Q14" s="11"/>
    </row>
    <row r="15" spans="1:29" s="6" customFormat="1" ht="31.5" x14ac:dyDescent="0.25">
      <c r="A15" s="29">
        <v>6</v>
      </c>
      <c r="B15" s="27" t="s">
        <v>38</v>
      </c>
      <c r="C15" s="28" t="s">
        <v>39</v>
      </c>
      <c r="D15" s="30">
        <v>3711.3</v>
      </c>
      <c r="E15" s="30">
        <v>9260.5</v>
      </c>
      <c r="F15" s="31">
        <f t="shared" si="0"/>
        <v>0.40076669726256686</v>
      </c>
      <c r="G15" s="30">
        <f>6159.2+3102200</f>
        <v>3108359.2</v>
      </c>
      <c r="H15" s="30">
        <v>11358.8</v>
      </c>
      <c r="I15" s="30">
        <v>12000</v>
      </c>
      <c r="J15" s="31">
        <f t="shared" si="1"/>
        <v>1.2958263592678581</v>
      </c>
      <c r="K15" s="33">
        <v>8599.2333333333336</v>
      </c>
      <c r="L15" s="45">
        <f t="shared" si="2"/>
        <v>0.71660277777777781</v>
      </c>
      <c r="M15" s="33">
        <v>9953.2444444444445</v>
      </c>
      <c r="N15" s="45">
        <f t="shared" si="3"/>
        <v>1.1574571893360002</v>
      </c>
      <c r="O15" s="33">
        <v>10184.200000000001</v>
      </c>
      <c r="P15" s="46">
        <f t="shared" si="4"/>
        <v>1.0232040473681392</v>
      </c>
      <c r="Q15" s="11"/>
    </row>
    <row r="16" spans="1:29" s="6" customFormat="1" ht="94.5" x14ac:dyDescent="0.25">
      <c r="A16" s="29">
        <v>7</v>
      </c>
      <c r="B16" s="27" t="s">
        <v>40</v>
      </c>
      <c r="C16" s="28" t="s">
        <v>41</v>
      </c>
      <c r="D16" s="30">
        <v>0</v>
      </c>
      <c r="E16" s="30">
        <v>0</v>
      </c>
      <c r="F16" s="31" t="e">
        <f t="shared" si="0"/>
        <v>#DIV/0!</v>
      </c>
      <c r="G16" s="32">
        <v>58.5</v>
      </c>
      <c r="H16" s="30">
        <v>0</v>
      </c>
      <c r="I16" s="30">
        <v>58.5</v>
      </c>
      <c r="J16" s="40" t="e">
        <f t="shared" si="1"/>
        <v>#DIV/0!</v>
      </c>
      <c r="K16" s="33">
        <v>23.4</v>
      </c>
      <c r="L16" s="45">
        <f t="shared" si="2"/>
        <v>0.39999999999999997</v>
      </c>
      <c r="M16" s="33">
        <v>6.9</v>
      </c>
      <c r="N16" s="45">
        <f t="shared" si="3"/>
        <v>0.29487179487179488</v>
      </c>
      <c r="O16" s="33">
        <v>8.9</v>
      </c>
      <c r="P16" s="46">
        <f t="shared" si="4"/>
        <v>1.2898550724637681</v>
      </c>
      <c r="Q16" s="11"/>
    </row>
    <row r="17" spans="1:20" ht="94.5" x14ac:dyDescent="0.25">
      <c r="A17" s="29">
        <v>8</v>
      </c>
      <c r="B17" s="27" t="s">
        <v>42</v>
      </c>
      <c r="C17" s="28" t="s">
        <v>43</v>
      </c>
      <c r="D17" s="30">
        <v>1</v>
      </c>
      <c r="E17" s="30">
        <v>71</v>
      </c>
      <c r="F17" s="31">
        <f t="shared" si="0"/>
        <v>1.4084507042253521E-2</v>
      </c>
      <c r="G17" s="32">
        <v>31.2</v>
      </c>
      <c r="H17" s="30">
        <v>32.5</v>
      </c>
      <c r="I17" s="30">
        <v>32.5</v>
      </c>
      <c r="J17" s="31">
        <f t="shared" si="1"/>
        <v>0.45774647887323944</v>
      </c>
      <c r="K17" s="33">
        <v>47.9</v>
      </c>
      <c r="L17" s="45">
        <f t="shared" si="2"/>
        <v>1.4738461538461538</v>
      </c>
      <c r="M17" s="33">
        <v>48.7</v>
      </c>
      <c r="N17" s="45">
        <f t="shared" si="3"/>
        <v>1.0167014613778707</v>
      </c>
      <c r="O17" s="33">
        <v>58.6</v>
      </c>
      <c r="P17" s="46">
        <f t="shared" si="4"/>
        <v>1.2032854209445585</v>
      </c>
      <c r="Q17" s="11"/>
    </row>
    <row r="18" spans="1:20" s="6" customFormat="1" ht="94.5" x14ac:dyDescent="0.25">
      <c r="A18" s="29">
        <v>9</v>
      </c>
      <c r="B18" s="27" t="s">
        <v>44</v>
      </c>
      <c r="C18" s="28" t="s">
        <v>45</v>
      </c>
      <c r="D18" s="30">
        <v>35.700000000000003</v>
      </c>
      <c r="E18" s="30">
        <v>2035</v>
      </c>
      <c r="F18" s="31">
        <f t="shared" si="0"/>
        <v>1.7542997542997544E-2</v>
      </c>
      <c r="G18" s="32">
        <v>2247.6</v>
      </c>
      <c r="H18" s="30">
        <v>1165.5</v>
      </c>
      <c r="I18" s="30">
        <v>2247.6</v>
      </c>
      <c r="J18" s="31">
        <f t="shared" si="1"/>
        <v>1.1044717444717445</v>
      </c>
      <c r="K18" s="33">
        <v>2530.8000000000002</v>
      </c>
      <c r="L18" s="45">
        <f t="shared" si="2"/>
        <v>1.1260010678056596</v>
      </c>
      <c r="M18" s="33">
        <v>2438.4</v>
      </c>
      <c r="N18" s="45">
        <f t="shared" si="3"/>
        <v>0.96348980559506869</v>
      </c>
      <c r="O18" s="33">
        <v>2391.1</v>
      </c>
      <c r="P18" s="46">
        <f t="shared" si="4"/>
        <v>0.98060203412073488</v>
      </c>
      <c r="Q18" s="11"/>
    </row>
    <row r="19" spans="1:20" s="6" customFormat="1" ht="78.75" x14ac:dyDescent="0.25">
      <c r="A19" s="29">
        <v>10</v>
      </c>
      <c r="B19" s="27" t="s">
        <v>46</v>
      </c>
      <c r="C19" s="28" t="s">
        <v>47</v>
      </c>
      <c r="D19" s="30">
        <v>454.3</v>
      </c>
      <c r="E19" s="30">
        <v>526.29999999999995</v>
      </c>
      <c r="F19" s="31">
        <f t="shared" si="0"/>
        <v>0.8631958958768764</v>
      </c>
      <c r="G19" s="32">
        <v>410.4</v>
      </c>
      <c r="H19" s="30">
        <v>8.1999999999999993</v>
      </c>
      <c r="I19" s="30">
        <v>410.4</v>
      </c>
      <c r="J19" s="31">
        <f t="shared" si="1"/>
        <v>0.77978339350180503</v>
      </c>
      <c r="K19" s="33">
        <v>433.9</v>
      </c>
      <c r="L19" s="45">
        <f t="shared" si="2"/>
        <v>1.0572612085769981</v>
      </c>
      <c r="M19" s="33">
        <v>293.8</v>
      </c>
      <c r="N19" s="45">
        <f t="shared" si="3"/>
        <v>0.67711454252131831</v>
      </c>
      <c r="O19" s="33">
        <v>369.4</v>
      </c>
      <c r="P19" s="46">
        <f t="shared" si="4"/>
        <v>1.2573179033356023</v>
      </c>
      <c r="Q19" s="11"/>
    </row>
    <row r="20" spans="1:20" s="6" customFormat="1" ht="63" x14ac:dyDescent="0.25">
      <c r="A20" s="29">
        <v>11</v>
      </c>
      <c r="B20" s="27" t="s">
        <v>48</v>
      </c>
      <c r="C20" s="28" t="s">
        <v>49</v>
      </c>
      <c r="D20" s="30">
        <v>121.1</v>
      </c>
      <c r="E20" s="30">
        <v>121.1</v>
      </c>
      <c r="F20" s="31">
        <f t="shared" si="0"/>
        <v>1</v>
      </c>
      <c r="G20" s="32">
        <v>0</v>
      </c>
      <c r="H20" s="30">
        <v>0</v>
      </c>
      <c r="I20" s="30">
        <v>0</v>
      </c>
      <c r="J20" s="31">
        <f t="shared" si="1"/>
        <v>0</v>
      </c>
      <c r="K20" s="33">
        <v>0</v>
      </c>
      <c r="L20" s="45" t="e">
        <f t="shared" si="2"/>
        <v>#DIV/0!</v>
      </c>
      <c r="M20" s="33">
        <v>0</v>
      </c>
      <c r="N20" s="45" t="e">
        <f t="shared" si="3"/>
        <v>#DIV/0!</v>
      </c>
      <c r="O20" s="33">
        <v>0</v>
      </c>
      <c r="P20" s="46" t="e">
        <f t="shared" si="4"/>
        <v>#DIV/0!</v>
      </c>
      <c r="Q20" s="11"/>
    </row>
    <row r="21" spans="1:20" s="6" customFormat="1" ht="189" x14ac:dyDescent="0.25">
      <c r="A21" s="29">
        <v>12</v>
      </c>
      <c r="B21" s="27" t="s">
        <v>52</v>
      </c>
      <c r="C21" s="28" t="s">
        <v>53</v>
      </c>
      <c r="D21" s="30">
        <v>0</v>
      </c>
      <c r="E21" s="30">
        <v>8.1</v>
      </c>
      <c r="F21" s="31">
        <f t="shared" si="0"/>
        <v>0</v>
      </c>
      <c r="G21" s="32">
        <v>0</v>
      </c>
      <c r="H21" s="30">
        <v>55</v>
      </c>
      <c r="I21" s="30">
        <v>55</v>
      </c>
      <c r="J21" s="31">
        <f t="shared" si="1"/>
        <v>6.7901234567901234</v>
      </c>
      <c r="K21" s="33">
        <v>0</v>
      </c>
      <c r="L21" s="45">
        <f t="shared" si="2"/>
        <v>0</v>
      </c>
      <c r="M21" s="33">
        <v>0</v>
      </c>
      <c r="N21" s="45" t="e">
        <f t="shared" si="3"/>
        <v>#DIV/0!</v>
      </c>
      <c r="O21" s="33">
        <v>0</v>
      </c>
      <c r="P21" s="46" t="e">
        <f t="shared" si="4"/>
        <v>#DIV/0!</v>
      </c>
      <c r="Q21" s="11"/>
    </row>
    <row r="22" spans="1:20" ht="32.25" thickBot="1" x14ac:dyDescent="0.3">
      <c r="A22" s="29">
        <v>13</v>
      </c>
      <c r="B22" s="27" t="s">
        <v>50</v>
      </c>
      <c r="C22" s="28" t="s">
        <v>51</v>
      </c>
      <c r="D22" s="30">
        <v>-4.5999999999999996</v>
      </c>
      <c r="E22" s="30">
        <v>-4.5999999999999996</v>
      </c>
      <c r="F22" s="31">
        <f t="shared" si="0"/>
        <v>1</v>
      </c>
      <c r="G22" s="32">
        <v>0</v>
      </c>
      <c r="H22" s="30">
        <v>20</v>
      </c>
      <c r="I22" s="30">
        <v>-20</v>
      </c>
      <c r="J22" s="31">
        <f t="shared" si="1"/>
        <v>4.3478260869565224</v>
      </c>
      <c r="K22" s="33">
        <v>0</v>
      </c>
      <c r="L22" s="45">
        <f t="shared" si="2"/>
        <v>0</v>
      </c>
      <c r="M22" s="33">
        <v>0</v>
      </c>
      <c r="N22" s="45" t="e">
        <f t="shared" si="3"/>
        <v>#DIV/0!</v>
      </c>
      <c r="O22" s="33">
        <v>0</v>
      </c>
      <c r="P22" s="46" t="e">
        <f t="shared" si="4"/>
        <v>#DIV/0!</v>
      </c>
      <c r="Q22" s="11"/>
    </row>
    <row r="23" spans="1:20" ht="29.25" customHeight="1" thickBot="1" x14ac:dyDescent="0.3">
      <c r="A23" s="57" t="s">
        <v>3</v>
      </c>
      <c r="B23" s="58"/>
      <c r="C23" s="59"/>
      <c r="D23" s="34">
        <f>SUM(D10:D22)</f>
        <v>11093.95</v>
      </c>
      <c r="E23" s="34">
        <f>SUM(E10:E22)</f>
        <v>23987.099999999995</v>
      </c>
      <c r="F23" s="35">
        <f t="shared" ref="F23" si="5">D23/E23*100%</f>
        <v>0.46249650854000707</v>
      </c>
      <c r="G23" s="36">
        <f>SUM(G10:G22)</f>
        <v>3123424.3000000003</v>
      </c>
      <c r="H23" s="36">
        <f>SUM(H10:H22)</f>
        <v>20256.8</v>
      </c>
      <c r="I23" s="36">
        <f>SUM(I10:I22)</f>
        <v>27101.4</v>
      </c>
      <c r="J23" s="35">
        <f t="shared" ref="J23" si="6">I23/E23*100%</f>
        <v>1.1298322848531088</v>
      </c>
      <c r="K23" s="36">
        <f>SUM(K10:K22)</f>
        <v>24304.433333333338</v>
      </c>
      <c r="L23" s="35">
        <f t="shared" ref="L23:P23" si="7">K23/I23*100%</f>
        <v>0.89679622946908044</v>
      </c>
      <c r="M23" s="36">
        <f>SUM(M10:M22)</f>
        <v>25344.044444444447</v>
      </c>
      <c r="N23" s="35">
        <f t="shared" si="7"/>
        <v>1.0427745463904847</v>
      </c>
      <c r="O23" s="36">
        <f>SUM(O10:O22)</f>
        <v>24952.2</v>
      </c>
      <c r="P23" s="37">
        <f t="shared" si="7"/>
        <v>0.98453899316254001</v>
      </c>
      <c r="Q23" s="12"/>
    </row>
    <row r="24" spans="1:20" ht="78.75" customHeight="1" x14ac:dyDescent="0.25">
      <c r="A24" s="60" t="s">
        <v>24</v>
      </c>
      <c r="B24" s="60"/>
      <c r="C24" s="38" t="str">
        <f>C11</f>
        <v>136 1 08 07380 01 0000 110</v>
      </c>
      <c r="D24" s="39">
        <f>D14</f>
        <v>5807.3</v>
      </c>
      <c r="E24" s="39">
        <f t="shared" ref="E24:P24" si="8">E14</f>
        <v>9680.2999999999993</v>
      </c>
      <c r="F24" s="41">
        <f t="shared" si="8"/>
        <v>0.59990909372643419</v>
      </c>
      <c r="G24" s="39">
        <f t="shared" si="8"/>
        <v>9000</v>
      </c>
      <c r="H24" s="39">
        <f t="shared" si="8"/>
        <v>6421.8</v>
      </c>
      <c r="I24" s="39">
        <f t="shared" si="8"/>
        <v>9000</v>
      </c>
      <c r="J24" s="31">
        <f t="shared" si="8"/>
        <v>0.92972325237854203</v>
      </c>
      <c r="K24" s="39">
        <f t="shared" si="8"/>
        <v>10000</v>
      </c>
      <c r="L24" s="41">
        <f t="shared" si="8"/>
        <v>1.1111111111111112</v>
      </c>
      <c r="M24" s="39">
        <f t="shared" si="8"/>
        <v>10000</v>
      </c>
      <c r="N24" s="41">
        <f t="shared" si="8"/>
        <v>1</v>
      </c>
      <c r="O24" s="39">
        <f t="shared" si="8"/>
        <v>10000</v>
      </c>
      <c r="P24" s="41">
        <f t="shared" si="8"/>
        <v>1</v>
      </c>
      <c r="Q24" s="4"/>
      <c r="R24" s="4"/>
      <c r="S24" s="4"/>
      <c r="T24" s="4"/>
    </row>
    <row r="25" spans="1:20" s="6" customFormat="1" ht="16.5" customHeight="1" x14ac:dyDescent="0.25">
      <c r="A25" s="22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4"/>
      <c r="R25" s="4"/>
      <c r="S25" s="4"/>
      <c r="T25" s="4"/>
    </row>
    <row r="26" spans="1:20" s="6" customFormat="1" ht="20.25" customHeight="1" x14ac:dyDescent="0.25">
      <c r="A26" s="42" t="s">
        <v>54</v>
      </c>
      <c r="B26" s="43" t="s">
        <v>55</v>
      </c>
      <c r="C26" s="43"/>
      <c r="D26" s="43"/>
      <c r="E26" s="43"/>
      <c r="F26" s="43"/>
      <c r="G26" s="43"/>
      <c r="H26" s="43"/>
      <c r="I26" s="43"/>
      <c r="J26" s="44"/>
      <c r="K26" s="43"/>
      <c r="L26" s="43"/>
      <c r="M26" s="43"/>
      <c r="N26" s="43"/>
      <c r="O26" s="43"/>
      <c r="P26" s="43"/>
      <c r="Q26" s="4"/>
      <c r="R26" s="4"/>
      <c r="S26" s="4"/>
      <c r="T26" s="4"/>
    </row>
    <row r="27" spans="1:20" x14ac:dyDescent="0.25">
      <c r="B27" s="2"/>
      <c r="C27" s="2"/>
      <c r="D27" s="5"/>
      <c r="E27" s="5"/>
      <c r="F27" s="5"/>
      <c r="G27" s="8"/>
      <c r="H27" s="5"/>
      <c r="I27" s="5"/>
      <c r="K27" s="5"/>
      <c r="L27" s="19"/>
      <c r="M27" s="5"/>
      <c r="N27" s="19"/>
      <c r="O27" s="5"/>
      <c r="P27" s="5"/>
    </row>
    <row r="28" spans="1:20" s="6" customFormat="1" x14ac:dyDescent="0.25">
      <c r="A28" s="23"/>
      <c r="B28" s="48" t="s">
        <v>56</v>
      </c>
      <c r="C28" s="48"/>
      <c r="D28" s="48"/>
      <c r="E28" s="48"/>
      <c r="F28" s="48"/>
      <c r="G28" s="48"/>
    </row>
    <row r="29" spans="1:20" s="6" customFormat="1" x14ac:dyDescent="0.25">
      <c r="A29" s="23"/>
      <c r="B29" s="49" t="s">
        <v>16</v>
      </c>
      <c r="C29" s="49"/>
      <c r="D29" s="49"/>
      <c r="E29" s="49"/>
      <c r="F29" s="49"/>
      <c r="G29" s="49"/>
    </row>
    <row r="30" spans="1:20" s="6" customFormat="1" x14ac:dyDescent="0.25">
      <c r="B30" s="23"/>
      <c r="C30" s="24"/>
      <c r="D30" s="23"/>
      <c r="E30" s="23"/>
      <c r="F30" s="23"/>
      <c r="G30" s="23"/>
    </row>
    <row r="31" spans="1:20" s="6" customFormat="1" x14ac:dyDescent="0.25">
      <c r="B31" s="23" t="s">
        <v>25</v>
      </c>
      <c r="C31" s="24"/>
      <c r="D31" s="23"/>
      <c r="E31" s="23"/>
      <c r="F31" s="23"/>
      <c r="G31" s="23"/>
    </row>
    <row r="32" spans="1:20" s="6" customFormat="1" x14ac:dyDescent="0.25">
      <c r="B32" s="23"/>
      <c r="C32" s="24"/>
      <c r="D32" s="23"/>
      <c r="E32" s="23"/>
      <c r="F32" s="23"/>
      <c r="G32" s="23"/>
    </row>
    <row r="33" spans="2:7" s="6" customFormat="1" x14ac:dyDescent="0.25">
      <c r="B33" s="49" t="s">
        <v>57</v>
      </c>
      <c r="C33" s="49"/>
      <c r="D33" s="49"/>
      <c r="E33" s="49"/>
      <c r="F33" s="49"/>
      <c r="G33" s="49"/>
    </row>
    <row r="34" spans="2:7" s="6" customFormat="1" x14ac:dyDescent="0.25">
      <c r="B34" s="49" t="s">
        <v>58</v>
      </c>
      <c r="C34" s="49"/>
      <c r="D34" s="49"/>
      <c r="E34" s="49"/>
      <c r="F34" s="49"/>
      <c r="G34" s="49"/>
    </row>
    <row r="35" spans="2:7" s="6" customFormat="1" x14ac:dyDescent="0.25">
      <c r="B35" s="23"/>
      <c r="C35" s="24"/>
      <c r="D35" s="23"/>
      <c r="E35" s="23"/>
      <c r="F35" s="23"/>
      <c r="G35" s="23"/>
    </row>
    <row r="36" spans="2:7" s="6" customFormat="1" x14ac:dyDescent="0.25">
      <c r="B36" s="23" t="s">
        <v>59</v>
      </c>
      <c r="C36" s="24"/>
      <c r="D36" s="23"/>
      <c r="E36" s="23"/>
      <c r="F36" s="23"/>
      <c r="G36" s="23"/>
    </row>
    <row r="37" spans="2:7" s="6" customFormat="1" x14ac:dyDescent="0.25"/>
  </sheetData>
  <mergeCells count="15">
    <mergeCell ref="B33:G33"/>
    <mergeCell ref="B34:G34"/>
    <mergeCell ref="A2:P2"/>
    <mergeCell ref="B4:P4"/>
    <mergeCell ref="B7:B9"/>
    <mergeCell ref="C7:C9"/>
    <mergeCell ref="D7:H7"/>
    <mergeCell ref="I7:J7"/>
    <mergeCell ref="K7:P7"/>
    <mergeCell ref="B5:O5"/>
    <mergeCell ref="N6:P6"/>
    <mergeCell ref="A23:C23"/>
    <mergeCell ref="A7:A9"/>
    <mergeCell ref="B29:G29"/>
    <mergeCell ref="A24:B24"/>
  </mergeCells>
  <pageMargins left="0.31496062992125984" right="0.31496062992125984" top="0.74803149606299213" bottom="0.74803149606299213" header="0.31496062992125984" footer="0.31496062992125984"/>
  <pageSetup paperSize="9" scale="55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неналоговые и гос.пошлина</vt:lpstr>
      <vt:lpstr>'неналоговые и гос.пошлина'!Заголовки_для_печати</vt:lpstr>
      <vt:lpstr>'неналоговые и гос.пошлина'!Область_печати</vt:lpstr>
    </vt:vector>
  </TitlesOfParts>
  <Company>MFNSO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Рогожникова Екатерина Олеговна</dc:creator>
  <cp:lastModifiedBy>Куян Марина Александровна</cp:lastModifiedBy>
  <cp:lastPrinted>2023-05-31T10:26:24Z</cp:lastPrinted>
  <dcterms:created xsi:type="dcterms:W3CDTF">2013-05-28T06:20:25Z</dcterms:created>
  <dcterms:modified xsi:type="dcterms:W3CDTF">2025-06-20T10:08:01Z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lanningSheetType">
    <vt:lpwstr>0</vt:lpwstr>
  </property>
</Properties>
</file>